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nguyenthithuhong/Desktop/"/>
    </mc:Choice>
  </mc:AlternateContent>
  <bookViews>
    <workbookView xWindow="0" yWindow="0" windowWidth="27320" windowHeight="1536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1" l="1"/>
  <c r="G33" i="1"/>
  <c r="G35" i="1"/>
  <c r="E28" i="1"/>
  <c r="E24" i="1"/>
  <c r="G38" i="1"/>
  <c r="G39" i="1"/>
  <c r="G36" i="1"/>
  <c r="E29" i="1"/>
  <c r="E30" i="1"/>
  <c r="E17" i="1"/>
  <c r="E20" i="1"/>
  <c r="E22" i="1"/>
  <c r="E16" i="1"/>
  <c r="E15" i="1"/>
  <c r="E23" i="1"/>
  <c r="C9" i="1"/>
  <c r="C7" i="1"/>
  <c r="C6" i="1"/>
  <c r="C5" i="1"/>
</calcChain>
</file>

<file path=xl/sharedStrings.xml><?xml version="1.0" encoding="utf-8"?>
<sst xmlns="http://schemas.openxmlformats.org/spreadsheetml/2006/main" count="41" uniqueCount="35">
  <si>
    <t xml:space="preserve">ĐÁP ÁN MÔN CHÍNH SÁCH THUẾ - ĐỀ </t>
  </si>
  <si>
    <t>LỚP 181250</t>
  </si>
  <si>
    <t>I - TRẮC NGHIỆM</t>
  </si>
  <si>
    <t>B</t>
  </si>
  <si>
    <t>C</t>
  </si>
  <si>
    <t>A</t>
  </si>
  <si>
    <t>D</t>
  </si>
  <si>
    <t>II - BÀI TẬP</t>
  </si>
  <si>
    <t>Lợi nhuận kế toán</t>
  </si>
  <si>
    <t>Doanh thu:</t>
  </si>
  <si>
    <t>Giảm trừ doanh thu</t>
  </si>
  <si>
    <t>- Lợi nhuận kế toán</t>
  </si>
  <si>
    <t>- Các khoản làm tăng LNKT:</t>
  </si>
  <si>
    <t>+ Phí giao thông:</t>
  </si>
  <si>
    <t>+ Vật tư vượt định mức:</t>
  </si>
  <si>
    <t>+ Cp vật tư sử dụng cho sản xuất</t>
  </si>
  <si>
    <t>+ Cp khấu hao:</t>
  </si>
  <si>
    <t>+ Cp lương:</t>
  </si>
  <si>
    <t>+ Các khoản trích theo lương:</t>
  </si>
  <si>
    <t>+ Cp khác:</t>
  </si>
  <si>
    <t>+ Thuế, phí:</t>
  </si>
  <si>
    <t>Tổng chi phí:</t>
  </si>
  <si>
    <r>
      <t xml:space="preserve">- </t>
    </r>
    <r>
      <rPr>
        <b/>
        <sz val="14"/>
        <color theme="1"/>
        <rFont val="Times New Roman"/>
      </rPr>
      <t>Thu nhập chịu thuế</t>
    </r>
  </si>
  <si>
    <t>- TN tính thuế</t>
  </si>
  <si>
    <t>- Thuế TNDN</t>
  </si>
  <si>
    <t>BÀI 1</t>
  </si>
  <si>
    <t>BÀI 2</t>
  </si>
  <si>
    <t>Tính thuế GTGT đầu ra:</t>
  </si>
  <si>
    <t>Tính thuế GTGT đầu vào được khấu trừ:</t>
  </si>
  <si>
    <t>+ Thuế GTGT đầu vào của HHDV dùng riêng cho đầu ra chịu thuế đc khấu trừ:</t>
  </si>
  <si>
    <t>+ Thuế GTGT đầu vào của HHDV dùng chung cho đầu ra chịu thuế và ko chịu thuế:</t>
  </si>
  <si>
    <t>+ Tỷ lệ phân bổ:</t>
  </si>
  <si>
    <t>=&gt; Thuế GTGT đầu vào đc khấu trừ:</t>
  </si>
  <si>
    <t>Thuế GTGT phải nộp của kỳ tính thuế:</t>
  </si>
  <si>
    <t>+ Thù lao thành viên HĐQT ko điều hành: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</si>
</sst>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9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</font>
    <font>
      <sz val="20"/>
      <color theme="1"/>
      <name val="Times New Roman"/>
    </font>
    <font>
      <b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164" fontId="3" fillId="0" borderId="0" xfId="1" applyNumberFormat="1" applyFont="1"/>
    <xf numFmtId="164" fontId="2" fillId="0" borderId="0" xfId="1" applyNumberFormat="1" applyFont="1"/>
    <xf numFmtId="164" fontId="4" fillId="0" borderId="0" xfId="1" applyNumberFormat="1" applyFont="1"/>
    <xf numFmtId="164" fontId="4" fillId="0" borderId="0" xfId="1" quotePrefix="1" applyNumberFormat="1" applyFont="1"/>
    <xf numFmtId="164" fontId="2" fillId="0" borderId="0" xfId="1" quotePrefix="1" applyNumberFormat="1" applyFont="1"/>
    <xf numFmtId="169" fontId="2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26" zoomScale="158" workbookViewId="0">
      <selection activeCell="F40" sqref="F40"/>
    </sheetView>
  </sheetViews>
  <sheetFormatPr baseColWidth="10" defaultRowHeight="18" x14ac:dyDescent="0.2"/>
  <cols>
    <col min="1" max="1" width="11" style="2" bestFit="1" customWidth="1"/>
    <col min="2" max="2" width="10.83203125" style="2"/>
    <col min="3" max="3" width="14.83203125" style="2" bestFit="1" customWidth="1"/>
    <col min="4" max="4" width="11" style="2" bestFit="1" customWidth="1"/>
    <col min="5" max="5" width="17.1640625" style="2" bestFit="1" customWidth="1"/>
    <col min="6" max="6" width="16" style="2" bestFit="1" customWidth="1"/>
    <col min="7" max="7" width="17.1640625" style="2" bestFit="1" customWidth="1"/>
    <col min="8" max="16384" width="10.83203125" style="2"/>
  </cols>
  <sheetData>
    <row r="1" spans="1:5" ht="25" x14ac:dyDescent="0.25">
      <c r="A1" s="1" t="s">
        <v>0</v>
      </c>
    </row>
    <row r="2" spans="1:5" ht="25" x14ac:dyDescent="0.25">
      <c r="A2" s="1" t="s">
        <v>1</v>
      </c>
    </row>
    <row r="4" spans="1:5" x14ac:dyDescent="0.2">
      <c r="A4" s="3" t="s">
        <v>2</v>
      </c>
    </row>
    <row r="5" spans="1:5" x14ac:dyDescent="0.2">
      <c r="A5" s="2">
        <v>1</v>
      </c>
      <c r="B5" s="2" t="s">
        <v>3</v>
      </c>
      <c r="C5" s="2">
        <f>20-4.4</f>
        <v>15.6</v>
      </c>
      <c r="D5" s="2">
        <v>6</v>
      </c>
      <c r="E5" s="2" t="s">
        <v>6</v>
      </c>
    </row>
    <row r="6" spans="1:5" x14ac:dyDescent="0.2">
      <c r="A6" s="2">
        <v>2</v>
      </c>
      <c r="B6" s="2" t="s">
        <v>4</v>
      </c>
      <c r="C6" s="2">
        <f>2000*14000*0.2</f>
        <v>5600000</v>
      </c>
      <c r="D6" s="2">
        <v>7</v>
      </c>
      <c r="E6" s="2" t="s">
        <v>4</v>
      </c>
    </row>
    <row r="7" spans="1:5" x14ac:dyDescent="0.2">
      <c r="A7" s="2">
        <v>3</v>
      </c>
      <c r="B7" s="2" t="s">
        <v>5</v>
      </c>
      <c r="C7" s="2">
        <f>150000/1.5*50%</f>
        <v>50000</v>
      </c>
      <c r="D7" s="2">
        <v>8</v>
      </c>
      <c r="E7" s="2" t="s">
        <v>6</v>
      </c>
    </row>
    <row r="8" spans="1:5" x14ac:dyDescent="0.2">
      <c r="A8" s="2">
        <v>4</v>
      </c>
      <c r="B8" s="2" t="s">
        <v>6</v>
      </c>
      <c r="D8" s="2">
        <v>9</v>
      </c>
      <c r="E8" s="2" t="s">
        <v>3</v>
      </c>
    </row>
    <row r="9" spans="1:5" x14ac:dyDescent="0.2">
      <c r="A9" s="2">
        <v>5</v>
      </c>
      <c r="B9" s="2" t="s">
        <v>5</v>
      </c>
      <c r="C9" s="2">
        <f>(1200*3140000+78500000)*20%</f>
        <v>769300000</v>
      </c>
      <c r="D9" s="2">
        <v>10</v>
      </c>
      <c r="E9" s="2" t="s">
        <v>4</v>
      </c>
    </row>
    <row r="11" spans="1:5" x14ac:dyDescent="0.2">
      <c r="A11" s="3" t="s">
        <v>7</v>
      </c>
    </row>
    <row r="12" spans="1:5" x14ac:dyDescent="0.2">
      <c r="A12" s="3" t="s">
        <v>25</v>
      </c>
    </row>
    <row r="13" spans="1:5" x14ac:dyDescent="0.2">
      <c r="A13" s="4" t="s">
        <v>11</v>
      </c>
    </row>
    <row r="14" spans="1:5" x14ac:dyDescent="0.2">
      <c r="A14" s="3" t="s">
        <v>9</v>
      </c>
      <c r="E14" s="2">
        <v>9000000000</v>
      </c>
    </row>
    <row r="15" spans="1:5" x14ac:dyDescent="0.2">
      <c r="A15" s="2" t="s">
        <v>10</v>
      </c>
      <c r="E15" s="2">
        <f>3500000000*20%</f>
        <v>700000000</v>
      </c>
    </row>
    <row r="16" spans="1:5" x14ac:dyDescent="0.2">
      <c r="A16" s="3" t="s">
        <v>21</v>
      </c>
      <c r="E16" s="2">
        <f>SUM(E17:E22)</f>
        <v>6556000000</v>
      </c>
    </row>
    <row r="17" spans="1:5" x14ac:dyDescent="0.2">
      <c r="A17" s="5" t="s">
        <v>15</v>
      </c>
      <c r="E17" s="2">
        <f>5000000000+200000000-100000000</f>
        <v>5100000000</v>
      </c>
    </row>
    <row r="18" spans="1:5" x14ac:dyDescent="0.2">
      <c r="A18" s="5" t="s">
        <v>16</v>
      </c>
      <c r="E18" s="2">
        <v>1100000000</v>
      </c>
    </row>
    <row r="19" spans="1:5" x14ac:dyDescent="0.2">
      <c r="A19" s="5" t="s">
        <v>17</v>
      </c>
      <c r="E19" s="2">
        <v>200000000</v>
      </c>
    </row>
    <row r="20" spans="1:5" x14ac:dyDescent="0.2">
      <c r="A20" s="5" t="s">
        <v>18</v>
      </c>
      <c r="E20" s="2">
        <f>E19*23.5%</f>
        <v>47000000</v>
      </c>
    </row>
    <row r="21" spans="1:5" x14ac:dyDescent="0.2">
      <c r="A21" s="5" t="s">
        <v>19</v>
      </c>
      <c r="E21" s="2">
        <v>100000000</v>
      </c>
    </row>
    <row r="22" spans="1:5" x14ac:dyDescent="0.2">
      <c r="A22" s="5" t="s">
        <v>20</v>
      </c>
      <c r="E22" s="2">
        <f>3000000+5000000+1000000</f>
        <v>9000000</v>
      </c>
    </row>
    <row r="23" spans="1:5" x14ac:dyDescent="0.2">
      <c r="A23" s="2" t="s">
        <v>8</v>
      </c>
      <c r="E23" s="2">
        <f>E14-E15-E16</f>
        <v>1744000000</v>
      </c>
    </row>
    <row r="24" spans="1:5" x14ac:dyDescent="0.2">
      <c r="A24" s="4" t="s">
        <v>12</v>
      </c>
      <c r="E24" s="2">
        <f>SUM(E25:E27)</f>
        <v>13000000</v>
      </c>
    </row>
    <row r="25" spans="1:5" x14ac:dyDescent="0.2">
      <c r="A25" s="5" t="s">
        <v>13</v>
      </c>
      <c r="E25" s="2">
        <v>1000000</v>
      </c>
    </row>
    <row r="26" spans="1:5" x14ac:dyDescent="0.2">
      <c r="A26" s="5" t="s">
        <v>14</v>
      </c>
      <c r="E26" s="2">
        <v>2000000</v>
      </c>
    </row>
    <row r="27" spans="1:5" x14ac:dyDescent="0.2">
      <c r="A27" s="5" t="s">
        <v>34</v>
      </c>
      <c r="E27" s="2">
        <v>10000000</v>
      </c>
    </row>
    <row r="28" spans="1:5" x14ac:dyDescent="0.2">
      <c r="A28" s="5" t="s">
        <v>22</v>
      </c>
      <c r="E28" s="2">
        <f>E23+E24</f>
        <v>1757000000</v>
      </c>
    </row>
    <row r="29" spans="1:5" s="3" customFormat="1" x14ac:dyDescent="0.2">
      <c r="A29" s="4" t="s">
        <v>23</v>
      </c>
      <c r="E29" s="3">
        <f>E28-1000000000</f>
        <v>757000000</v>
      </c>
    </row>
    <row r="30" spans="1:5" s="3" customFormat="1" x14ac:dyDescent="0.2">
      <c r="A30" s="4" t="s">
        <v>24</v>
      </c>
      <c r="E30" s="3">
        <f>E29*20%</f>
        <v>151400000</v>
      </c>
    </row>
    <row r="32" spans="1:5" x14ac:dyDescent="0.2">
      <c r="A32" s="3" t="s">
        <v>26</v>
      </c>
    </row>
    <row r="33" spans="1:7" x14ac:dyDescent="0.2">
      <c r="A33" s="2" t="s">
        <v>27</v>
      </c>
      <c r="G33" s="3">
        <f>(100000*210000/1.1+100000*80%*150000+5000*220000/1.1+3000*150000/1.1+50000*175000)*10%</f>
        <v>4125000000</v>
      </c>
    </row>
    <row r="34" spans="1:7" x14ac:dyDescent="0.2">
      <c r="A34" s="2" t="s">
        <v>28</v>
      </c>
    </row>
    <row r="35" spans="1:7" x14ac:dyDescent="0.2">
      <c r="A35" s="5" t="s">
        <v>29</v>
      </c>
      <c r="G35" s="2">
        <f>50000*100000*1.3*10%+10000000000*10%+100000*80%*150000*5%*10%</f>
        <v>1710000000</v>
      </c>
    </row>
    <row r="36" spans="1:7" x14ac:dyDescent="0.2">
      <c r="A36" s="5" t="s">
        <v>30</v>
      </c>
      <c r="G36" s="2">
        <f>2000000000*1.3*10%+2000000000*10%+50000000*10%</f>
        <v>465000000</v>
      </c>
    </row>
    <row r="37" spans="1:7" x14ac:dyDescent="0.2">
      <c r="A37" s="5" t="s">
        <v>31</v>
      </c>
      <c r="G37" s="6">
        <f>(100000*210000/1.1+10000*250000+100000*80%*150000+5000*220000/1.1+3000*150000/1.1+50000*175000)/(100000*210000/1.1+10000*250000+100000*80%*150000+5000*220000/1.1+3000*150000/1.1+50000*175000+50000*175000)</f>
        <v>0.83333333333333337</v>
      </c>
    </row>
    <row r="38" spans="1:7" x14ac:dyDescent="0.2">
      <c r="A38" s="5" t="s">
        <v>32</v>
      </c>
      <c r="G38" s="3">
        <f>G37*G36+G35</f>
        <v>2097500000</v>
      </c>
    </row>
    <row r="39" spans="1:7" x14ac:dyDescent="0.2">
      <c r="A39" s="3" t="s">
        <v>33</v>
      </c>
      <c r="G39" s="3">
        <f>G33-G38</f>
        <v>2027500000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2020-07-07T15:24:41Z</dcterms:created>
  <dcterms:modified xsi:type="dcterms:W3CDTF">2020-07-08T07:11:55Z</dcterms:modified>
</cp:coreProperties>
</file>